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18735" windowHeight="8385"/>
  </bookViews>
  <sheets>
    <sheet name="Colocaciones" sheetId="1" r:id="rId1"/>
    <sheet name="Hoja2" sheetId="2" r:id="rId2"/>
  </sheets>
  <calcPr calcId="125725"/>
</workbook>
</file>

<file path=xl/calcChain.xml><?xml version="1.0" encoding="utf-8"?>
<calcChain xmlns="http://schemas.openxmlformats.org/spreadsheetml/2006/main">
  <c r="J5" i="1"/>
  <c r="J13"/>
  <c r="I31" i="2"/>
  <c r="H31"/>
  <c r="I30"/>
  <c r="H30"/>
  <c r="I29"/>
  <c r="H29"/>
  <c r="J28"/>
  <c r="K28" s="1"/>
  <c r="I28"/>
  <c r="H28"/>
  <c r="I27"/>
  <c r="H27"/>
  <c r="I26"/>
  <c r="H26"/>
  <c r="I25"/>
  <c r="H25"/>
  <c r="I24"/>
  <c r="H24"/>
  <c r="H23"/>
  <c r="C23"/>
  <c r="I22"/>
  <c r="H22"/>
  <c r="H21"/>
  <c r="C21"/>
  <c r="J21" s="1"/>
  <c r="K21" s="1"/>
  <c r="H20"/>
  <c r="C20"/>
  <c r="J20" s="1"/>
  <c r="K20" s="1"/>
  <c r="C13"/>
  <c r="I12"/>
  <c r="C11"/>
  <c r="J11" s="1"/>
  <c r="I10"/>
  <c r="H10"/>
  <c r="H9"/>
  <c r="C9"/>
  <c r="J9" s="1"/>
  <c r="I8"/>
  <c r="H8"/>
  <c r="I7"/>
  <c r="H7"/>
  <c r="J6"/>
  <c r="I6"/>
  <c r="H6"/>
  <c r="I5"/>
  <c r="H5"/>
  <c r="I4"/>
  <c r="H4"/>
  <c r="I3"/>
  <c r="H3"/>
  <c r="I2"/>
  <c r="H2"/>
  <c r="I14" i="1"/>
  <c r="H14"/>
  <c r="I13"/>
  <c r="H13"/>
  <c r="I12"/>
  <c r="H12"/>
  <c r="J11"/>
  <c r="K11" s="1"/>
  <c r="I11"/>
  <c r="H11"/>
  <c r="I10"/>
  <c r="H10"/>
  <c r="I9"/>
  <c r="H9"/>
  <c r="I8"/>
  <c r="H8"/>
  <c r="I7"/>
  <c r="H7"/>
  <c r="H6"/>
  <c r="C6"/>
  <c r="I5"/>
  <c r="H5"/>
  <c r="H4"/>
  <c r="C4"/>
  <c r="J4" s="1"/>
  <c r="K4" s="1"/>
  <c r="H3"/>
  <c r="C3"/>
  <c r="J3" s="1"/>
  <c r="K3" s="1"/>
  <c r="D9" i="2" l="1"/>
  <c r="I9"/>
  <c r="D20"/>
  <c r="I20"/>
  <c r="D3" i="1"/>
  <c r="I3"/>
</calcChain>
</file>

<file path=xl/sharedStrings.xml><?xml version="1.0" encoding="utf-8"?>
<sst xmlns="http://schemas.openxmlformats.org/spreadsheetml/2006/main" count="65" uniqueCount="23">
  <si>
    <t>NOMBRE</t>
  </si>
  <si>
    <t>IMPORTE CAPTADO</t>
  </si>
  <si>
    <t>% capital</t>
  </si>
  <si>
    <t>DEBUT</t>
  </si>
  <si>
    <t>PRECIO COLOCACIÓN</t>
  </si>
  <si>
    <t>ZINKIA</t>
  </si>
  <si>
    <t>IMAGINARIUM</t>
  </si>
  <si>
    <t>GOWEX</t>
  </si>
  <si>
    <t>MEDCOM TECH</t>
  </si>
  <si>
    <t>NEGOCIO</t>
  </si>
  <si>
    <t>BODACLICK</t>
  </si>
  <si>
    <t>NEURON</t>
  </si>
  <si>
    <t>AB-BIOTICS</t>
  </si>
  <si>
    <t>COTIZACION 10 / nov / 10</t>
  </si>
  <si>
    <t>Rentabilidad desde DEBUT</t>
  </si>
  <si>
    <t>Capitalización el día del DEBUT</t>
  </si>
  <si>
    <t>Gastos y Comisiones</t>
  </si>
  <si>
    <t>NOSTRUM</t>
  </si>
  <si>
    <t>ALTIA</t>
  </si>
  <si>
    <t>EURONA</t>
  </si>
  <si>
    <t>COMMCENTER</t>
  </si>
  <si>
    <t>COTIZACION 07 / ene / 11</t>
  </si>
  <si>
    <t>% Gastos vs Importe captado</t>
  </si>
</sst>
</file>

<file path=xl/styles.xml><?xml version="1.0" encoding="utf-8"?>
<styleSheet xmlns="http://schemas.openxmlformats.org/spreadsheetml/2006/main">
  <numFmts count="3">
    <numFmt numFmtId="164" formatCode="#,##0;\-#,##0\ [$€]"/>
    <numFmt numFmtId="165" formatCode="d\-mmm\-yy;@"/>
    <numFmt numFmtId="166" formatCode="#,##0.00;\-#,##0.00\ [$€]"/>
  </numFmts>
  <fonts count="7">
    <font>
      <sz val="10"/>
      <name val="Arial"/>
      <family val="2"/>
    </font>
    <font>
      <sz val="10"/>
      <name val="Arial"/>
      <family val="2"/>
    </font>
    <font>
      <b/>
      <sz val="12"/>
      <color indexed="32"/>
      <name val="Arial"/>
      <family val="2"/>
    </font>
    <font>
      <sz val="12"/>
      <color indexed="32"/>
      <name val="Arial"/>
      <family val="2"/>
    </font>
    <font>
      <sz val="12"/>
      <name val="Arial"/>
      <family val="2"/>
    </font>
    <font>
      <sz val="10"/>
      <color theme="3"/>
      <name val="Arial"/>
      <family val="2"/>
    </font>
    <font>
      <sz val="12"/>
      <color theme="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2" borderId="0" xfId="0" applyNumberFormat="1" applyFont="1" applyFill="1" applyAlignment="1">
      <alignment horizontal="center" vertical="center" wrapText="1"/>
    </xf>
    <xf numFmtId="0" fontId="3" fillId="0" borderId="0" xfId="0" applyNumberFormat="1" applyFont="1" applyFill="1" applyAlignment="1"/>
    <xf numFmtId="164" fontId="3" fillId="0" borderId="0" xfId="0" applyNumberFormat="1" applyFont="1" applyFill="1" applyAlignment="1"/>
    <xf numFmtId="10" fontId="3" fillId="0" borderId="0" xfId="0" applyNumberFormat="1" applyFont="1" applyFill="1" applyAlignment="1"/>
    <xf numFmtId="165" fontId="3" fillId="0" borderId="0" xfId="0" applyNumberFormat="1" applyFont="1" applyFill="1" applyAlignment="1"/>
    <xf numFmtId="166" fontId="3" fillId="0" borderId="0" xfId="0" applyNumberFormat="1" applyFont="1" applyFill="1" applyAlignment="1">
      <alignment horizontal="center"/>
    </xf>
    <xf numFmtId="9" fontId="3" fillId="0" borderId="0" xfId="0" applyNumberFormat="1" applyFont="1" applyFill="1" applyAlignment="1">
      <alignment horizontal="center"/>
    </xf>
    <xf numFmtId="9" fontId="4" fillId="0" borderId="0" xfId="1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Fill="1" applyAlignment="1"/>
    <xf numFmtId="164" fontId="6" fillId="0" borderId="0" xfId="0" applyNumberFormat="1" applyFont="1" applyFill="1" applyAlignment="1"/>
    <xf numFmtId="10" fontId="6" fillId="0" borderId="0" xfId="0" applyNumberFormat="1" applyFont="1" applyFill="1" applyAlignment="1"/>
    <xf numFmtId="165" fontId="6" fillId="0" borderId="0" xfId="0" applyNumberFormat="1" applyFont="1" applyFill="1" applyAlignment="1"/>
    <xf numFmtId="166" fontId="6" fillId="0" borderId="0" xfId="0" applyNumberFormat="1" applyFont="1" applyFill="1" applyAlignment="1">
      <alignment horizontal="center"/>
    </xf>
    <xf numFmtId="9" fontId="6" fillId="0" borderId="0" xfId="0" applyNumberFormat="1" applyFont="1" applyFill="1" applyAlignment="1">
      <alignment horizontal="center"/>
    </xf>
    <xf numFmtId="10" fontId="6" fillId="0" borderId="0" xfId="1" applyNumberFormat="1" applyFont="1">
      <alignment vertical="center"/>
    </xf>
  </cellXfs>
  <cellStyles count="2">
    <cellStyle name="Normal" xfId="0" builtinId="0"/>
    <cellStyle name="Porcentual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showGridLines="0" tabSelected="1" zoomScaleNormal="100" workbookViewId="0">
      <selection activeCell="C10" sqref="C10"/>
    </sheetView>
  </sheetViews>
  <sheetFormatPr baseColWidth="10" defaultColWidth="11.42578125" defaultRowHeight="15" customHeight="1"/>
  <cols>
    <col min="1" max="1" width="4" customWidth="1"/>
    <col min="2" max="2" width="18.5703125" customWidth="1"/>
    <col min="3" max="3" width="17.85546875" customWidth="1"/>
    <col min="4" max="4" width="11.28515625" customWidth="1"/>
    <col min="5" max="5" width="12.7109375" customWidth="1"/>
    <col min="6" max="6" width="18.42578125" customWidth="1"/>
    <col min="7" max="7" width="15.28515625" customWidth="1"/>
    <col min="8" max="8" width="17.28515625" customWidth="1"/>
    <col min="9" max="9" width="18.5703125" customWidth="1"/>
    <col min="10" max="10" width="18.140625" customWidth="1"/>
    <col min="11" max="11" width="16" customWidth="1"/>
  </cols>
  <sheetData>
    <row r="2" spans="1:11" ht="63.75" customHeight="1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21</v>
      </c>
      <c r="H2" s="1" t="s">
        <v>14</v>
      </c>
      <c r="I2" s="1" t="s">
        <v>15</v>
      </c>
      <c r="J2" s="1" t="s">
        <v>16</v>
      </c>
      <c r="K2" s="1" t="s">
        <v>22</v>
      </c>
    </row>
    <row r="3" spans="1:11">
      <c r="A3" s="11"/>
      <c r="B3" s="12" t="s">
        <v>12</v>
      </c>
      <c r="C3" s="13">
        <f>1382340*2.53</f>
        <v>3497320.1999999997</v>
      </c>
      <c r="D3" s="14">
        <f>+C3/12690227</f>
        <v>0.27559161865268444</v>
      </c>
      <c r="E3" s="15">
        <v>40379</v>
      </c>
      <c r="F3" s="16">
        <v>2.5299999999999998</v>
      </c>
      <c r="G3" s="16">
        <v>3.15</v>
      </c>
      <c r="H3" s="17">
        <f t="shared" ref="H3:H14" si="0">+(G3/F3)-1</f>
        <v>0.24505928853754955</v>
      </c>
      <c r="I3" s="13">
        <f>+C3/D3</f>
        <v>12690227</v>
      </c>
      <c r="J3" s="13">
        <f>+$C3*0.2085</f>
        <v>729191.26169999992</v>
      </c>
      <c r="K3" s="18">
        <f>+J3/C3</f>
        <v>0.20849999999999999</v>
      </c>
    </row>
    <row r="4" spans="1:11">
      <c r="A4" s="11"/>
      <c r="B4" s="12" t="s">
        <v>18</v>
      </c>
      <c r="C4" s="13">
        <f>938185*2.72</f>
        <v>2551863.2000000002</v>
      </c>
      <c r="D4" s="14">
        <v>0.13639999999999999</v>
      </c>
      <c r="E4" s="15">
        <v>40513</v>
      </c>
      <c r="F4" s="16">
        <v>2.72</v>
      </c>
      <c r="G4" s="16">
        <v>2.9</v>
      </c>
      <c r="H4" s="17">
        <f t="shared" si="0"/>
        <v>6.6176470588235281E-2</v>
      </c>
      <c r="I4" s="13">
        <v>18708663.199999999</v>
      </c>
      <c r="J4" s="13">
        <f>+C4*0.1441</f>
        <v>367723.48712000006</v>
      </c>
      <c r="K4" s="18">
        <f>+J4/C4</f>
        <v>0.14410000000000001</v>
      </c>
    </row>
    <row r="5" spans="1:11">
      <c r="A5" s="11"/>
      <c r="B5" s="12" t="s">
        <v>10</v>
      </c>
      <c r="C5" s="13">
        <v>10000241</v>
      </c>
      <c r="D5" s="14">
        <v>0.2223</v>
      </c>
      <c r="E5" s="15">
        <v>40359</v>
      </c>
      <c r="F5" s="16">
        <v>2.78</v>
      </c>
      <c r="G5" s="16">
        <v>2.68</v>
      </c>
      <c r="H5" s="17">
        <f t="shared" si="0"/>
        <v>-3.5971223021582621E-2</v>
      </c>
      <c r="I5" s="13">
        <f>+C5/D5</f>
        <v>44985339.631129108</v>
      </c>
      <c r="J5" s="13">
        <f>+C5*K5</f>
        <v>1000024.1000000001</v>
      </c>
      <c r="K5" s="18">
        <v>0.1</v>
      </c>
    </row>
    <row r="6" spans="1:11">
      <c r="A6" s="11"/>
      <c r="B6" s="12" t="s">
        <v>20</v>
      </c>
      <c r="C6" s="13">
        <f>795500*2.8</f>
        <v>2227400</v>
      </c>
      <c r="D6" s="14">
        <v>0.12039999999999999</v>
      </c>
      <c r="E6" s="15">
        <v>40542</v>
      </c>
      <c r="F6" s="16">
        <v>2.8</v>
      </c>
      <c r="G6" s="16">
        <v>2.85</v>
      </c>
      <c r="H6" s="17">
        <f t="shared" si="0"/>
        <v>1.7857142857143016E-2</v>
      </c>
      <c r="I6" s="13">
        <v>18498032</v>
      </c>
      <c r="J6" s="13"/>
      <c r="K6" s="18"/>
    </row>
    <row r="7" spans="1:11">
      <c r="A7" s="11"/>
      <c r="B7" s="12" t="s">
        <v>19</v>
      </c>
      <c r="C7" s="13">
        <v>0</v>
      </c>
      <c r="D7" s="11"/>
      <c r="E7" s="15">
        <v>40527</v>
      </c>
      <c r="F7" s="16">
        <v>1.1000000000000001</v>
      </c>
      <c r="G7" s="16">
        <v>1.3</v>
      </c>
      <c r="H7" s="17">
        <f t="shared" si="0"/>
        <v>0.18181818181818166</v>
      </c>
      <c r="I7" s="13">
        <f>9258000*1.1</f>
        <v>10183800</v>
      </c>
      <c r="J7" s="13"/>
      <c r="K7" s="18"/>
    </row>
    <row r="8" spans="1:11">
      <c r="A8" s="11"/>
      <c r="B8" s="12" t="s">
        <v>7</v>
      </c>
      <c r="C8" s="13">
        <v>6000001</v>
      </c>
      <c r="D8" s="14">
        <v>0.1489</v>
      </c>
      <c r="E8" s="15">
        <v>40249</v>
      </c>
      <c r="F8" s="16">
        <v>3.5</v>
      </c>
      <c r="G8" s="16">
        <v>3.64</v>
      </c>
      <c r="H8" s="17">
        <f t="shared" si="0"/>
        <v>4.0000000000000036E-2</v>
      </c>
      <c r="I8" s="13">
        <f t="shared" ref="I8:I14" si="1">+C8/D8</f>
        <v>40295507.051712558</v>
      </c>
      <c r="J8" s="13"/>
      <c r="K8" s="18"/>
    </row>
    <row r="9" spans="1:11">
      <c r="A9" s="11"/>
      <c r="B9" s="12" t="s">
        <v>6</v>
      </c>
      <c r="C9" s="13">
        <v>12283500</v>
      </c>
      <c r="D9" s="14">
        <v>0.1636</v>
      </c>
      <c r="E9" s="15">
        <v>40148</v>
      </c>
      <c r="F9" s="16">
        <v>4.3099999999999996</v>
      </c>
      <c r="G9" s="16">
        <v>2.2599999999999998</v>
      </c>
      <c r="H9" s="17">
        <f t="shared" si="0"/>
        <v>-0.47563805104408352</v>
      </c>
      <c r="I9" s="13">
        <f t="shared" si="1"/>
        <v>75082518.337408319</v>
      </c>
      <c r="J9" s="13"/>
      <c r="K9" s="18"/>
    </row>
    <row r="10" spans="1:11">
      <c r="A10" s="11"/>
      <c r="B10" s="12" t="s">
        <v>8</v>
      </c>
      <c r="C10" s="13">
        <v>8951454</v>
      </c>
      <c r="D10" s="14">
        <v>0.3</v>
      </c>
      <c r="E10" s="15">
        <v>40262</v>
      </c>
      <c r="F10" s="16">
        <v>3.39</v>
      </c>
      <c r="G10" s="16">
        <v>3.2</v>
      </c>
      <c r="H10" s="17">
        <f t="shared" si="0"/>
        <v>-5.6047197640118007E-2</v>
      </c>
      <c r="I10" s="13">
        <f t="shared" si="1"/>
        <v>29838180</v>
      </c>
      <c r="J10" s="13"/>
      <c r="K10" s="18"/>
    </row>
    <row r="11" spans="1:11">
      <c r="A11" s="11"/>
      <c r="B11" s="12" t="s">
        <v>9</v>
      </c>
      <c r="C11" s="13">
        <v>3702720</v>
      </c>
      <c r="D11" s="14">
        <v>0.13</v>
      </c>
      <c r="E11" s="15">
        <v>40336</v>
      </c>
      <c r="F11" s="16">
        <v>4.0599999999999996</v>
      </c>
      <c r="G11" s="16">
        <v>3.81</v>
      </c>
      <c r="H11" s="17">
        <f t="shared" si="0"/>
        <v>-6.1576354679802825E-2</v>
      </c>
      <c r="I11" s="13">
        <f t="shared" si="1"/>
        <v>28482461.538461536</v>
      </c>
      <c r="J11" s="13">
        <f>+C11*0.291</f>
        <v>1077491.52</v>
      </c>
      <c r="K11" s="18">
        <f>+J11/C11</f>
        <v>0.29099999999999998</v>
      </c>
    </row>
    <row r="12" spans="1:11">
      <c r="A12" s="11"/>
      <c r="B12" s="12" t="s">
        <v>11</v>
      </c>
      <c r="C12" s="13">
        <v>2493750</v>
      </c>
      <c r="D12" s="14">
        <v>0.13500000000000001</v>
      </c>
      <c r="E12" s="15">
        <v>40360</v>
      </c>
      <c r="F12" s="16">
        <v>3.99</v>
      </c>
      <c r="G12" s="16">
        <v>3.2</v>
      </c>
      <c r="H12" s="17">
        <f t="shared" si="0"/>
        <v>-0.19799498746867172</v>
      </c>
      <c r="I12" s="13">
        <f t="shared" si="1"/>
        <v>18472222.22222222</v>
      </c>
      <c r="J12" s="13"/>
      <c r="K12" s="18"/>
    </row>
    <row r="13" spans="1:11">
      <c r="A13" s="11"/>
      <c r="B13" s="12" t="s">
        <v>17</v>
      </c>
      <c r="C13" s="13">
        <v>4435854</v>
      </c>
      <c r="D13" s="14">
        <v>0.2621</v>
      </c>
      <c r="E13" s="15">
        <v>40492</v>
      </c>
      <c r="F13" s="16">
        <v>4.66</v>
      </c>
      <c r="G13" s="16">
        <v>4.7</v>
      </c>
      <c r="H13" s="17">
        <f t="shared" si="0"/>
        <v>8.5836909871244149E-3</v>
      </c>
      <c r="I13" s="13">
        <f t="shared" si="1"/>
        <v>16924280.808851585</v>
      </c>
      <c r="J13" s="13">
        <f>+C13*K13</f>
        <v>781153.88939999999</v>
      </c>
      <c r="K13" s="18">
        <v>0.17610000000000001</v>
      </c>
    </row>
    <row r="14" spans="1:11">
      <c r="A14" s="11"/>
      <c r="B14" s="12" t="s">
        <v>5</v>
      </c>
      <c r="C14" s="13">
        <v>7027200</v>
      </c>
      <c r="D14" s="14">
        <v>0.14990000000000001</v>
      </c>
      <c r="E14" s="15">
        <v>40009</v>
      </c>
      <c r="F14" s="16">
        <v>1.92</v>
      </c>
      <c r="G14" s="16">
        <v>0.93</v>
      </c>
      <c r="H14" s="17">
        <f t="shared" si="0"/>
        <v>-0.515625</v>
      </c>
      <c r="I14" s="13">
        <f t="shared" si="1"/>
        <v>46879252.835223481</v>
      </c>
      <c r="J14" s="13"/>
      <c r="K14" s="18"/>
    </row>
    <row r="15" spans="1:11" ht="15" customHeight="1">
      <c r="A15" s="11"/>
      <c r="B15" s="11"/>
      <c r="C15" s="11"/>
      <c r="D15" s="11"/>
      <c r="E15" s="11"/>
      <c r="F15" s="11"/>
      <c r="G15" s="11"/>
      <c r="H15" s="11"/>
      <c r="I15" s="11"/>
      <c r="J15" s="13"/>
      <c r="K15" s="18"/>
    </row>
    <row r="16" spans="1:11" ht="15" customHeight="1">
      <c r="A16" s="11"/>
      <c r="B16" s="11"/>
      <c r="C16" s="11"/>
      <c r="D16" s="11"/>
      <c r="E16" s="11"/>
      <c r="F16" s="11"/>
      <c r="G16" s="11"/>
      <c r="H16" s="11"/>
      <c r="I16" s="11"/>
      <c r="J16" s="13"/>
      <c r="K16" s="18"/>
    </row>
    <row r="17" spans="1:11" ht="15" customHeight="1">
      <c r="A17" s="11"/>
      <c r="B17" s="11"/>
      <c r="C17" s="13"/>
      <c r="D17" s="11"/>
      <c r="E17" s="11"/>
      <c r="F17" s="11"/>
      <c r="G17" s="11"/>
      <c r="H17" s="11"/>
      <c r="I17" s="11"/>
      <c r="J17" s="13"/>
      <c r="K17" s="18"/>
    </row>
    <row r="18" spans="1:11" ht="15" customHeight="1">
      <c r="A18" s="11"/>
      <c r="B18" s="11"/>
      <c r="C18" s="13"/>
      <c r="D18" s="11"/>
      <c r="E18" s="11"/>
      <c r="F18" s="11"/>
      <c r="G18" s="11"/>
      <c r="H18" s="11"/>
      <c r="I18" s="11"/>
      <c r="J18" s="13"/>
      <c r="K18" s="18"/>
    </row>
    <row r="19" spans="1:11" ht="15" customHeight="1">
      <c r="A19" s="11"/>
      <c r="B19" s="11"/>
      <c r="C19" s="13"/>
      <c r="D19" s="11"/>
      <c r="E19" s="11"/>
      <c r="F19" s="11"/>
      <c r="G19" s="11"/>
      <c r="H19" s="11"/>
      <c r="I19" s="11"/>
      <c r="J19" s="13"/>
      <c r="K19" s="18"/>
    </row>
    <row r="20" spans="1:11" ht="15" customHeight="1">
      <c r="A20" s="11"/>
      <c r="B20" s="11"/>
      <c r="C20" s="13"/>
      <c r="D20" s="11"/>
      <c r="E20" s="11"/>
      <c r="F20" s="11"/>
      <c r="G20" s="11"/>
      <c r="H20" s="11"/>
      <c r="I20" s="11"/>
      <c r="J20" s="13"/>
      <c r="K20" s="18"/>
    </row>
    <row r="21" spans="1:11" ht="15" customHeight="1">
      <c r="A21" s="11"/>
      <c r="B21" s="11"/>
      <c r="C21" s="13"/>
      <c r="D21" s="11"/>
      <c r="E21" s="11"/>
      <c r="F21" s="11"/>
      <c r="G21" s="11"/>
      <c r="H21" s="11"/>
      <c r="I21" s="11"/>
      <c r="J21" s="13"/>
      <c r="K21" s="18"/>
    </row>
    <row r="22" spans="1:11" ht="15" customHeight="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 ht="15" customHeight="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 ht="15" customHeight="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</sheetData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1"/>
  <sheetViews>
    <sheetView topLeftCell="A10" workbookViewId="0">
      <selection activeCell="A32" sqref="A32"/>
    </sheetView>
  </sheetViews>
  <sheetFormatPr baseColWidth="10" defaultColWidth="11.42578125" defaultRowHeight="15" customHeight="1"/>
  <cols>
    <col min="1" max="1" width="4" customWidth="1"/>
    <col min="2" max="2" width="18.5703125" customWidth="1"/>
    <col min="3" max="3" width="17.85546875" customWidth="1"/>
    <col min="4" max="4" width="11.28515625" customWidth="1"/>
    <col min="5" max="5" width="12.7109375" customWidth="1"/>
    <col min="6" max="6" width="18.42578125" customWidth="1"/>
    <col min="7" max="7" width="15.28515625" customWidth="1"/>
    <col min="8" max="8" width="17.28515625" customWidth="1"/>
    <col min="9" max="9" width="18.5703125" customWidth="1"/>
    <col min="10" max="10" width="18.140625" customWidth="1"/>
    <col min="11" max="11" width="16" customWidth="1"/>
  </cols>
  <sheetData>
    <row r="1" spans="2:10" ht="47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13</v>
      </c>
      <c r="H1" s="1" t="s">
        <v>14</v>
      </c>
      <c r="I1" s="1" t="s">
        <v>15</v>
      </c>
      <c r="J1" s="1" t="s">
        <v>16</v>
      </c>
    </row>
    <row r="2" spans="2:10">
      <c r="B2" s="2" t="s">
        <v>5</v>
      </c>
      <c r="C2" s="3">
        <v>7027200</v>
      </c>
      <c r="D2" s="4">
        <v>0.14990000000000001</v>
      </c>
      <c r="E2" s="5">
        <v>40009</v>
      </c>
      <c r="F2" s="6">
        <v>1.92</v>
      </c>
      <c r="G2" s="6">
        <v>1.1200000000000001</v>
      </c>
      <c r="H2" s="7">
        <f t="shared" ref="H2:H10" si="0">+(G2/F2)-1</f>
        <v>-0.41666666666666663</v>
      </c>
      <c r="I2" s="3">
        <f t="shared" ref="I2:I10" si="1">+C2/D2</f>
        <v>46879252.835223481</v>
      </c>
    </row>
    <row r="3" spans="2:10">
      <c r="B3" s="2" t="s">
        <v>6</v>
      </c>
      <c r="C3" s="3">
        <v>12283500</v>
      </c>
      <c r="D3" s="4">
        <v>0.1636</v>
      </c>
      <c r="E3" s="5">
        <v>40148</v>
      </c>
      <c r="F3" s="6">
        <v>4.3099999999999996</v>
      </c>
      <c r="G3" s="6">
        <v>2.38</v>
      </c>
      <c r="H3" s="7">
        <f t="shared" si="0"/>
        <v>-0.44779582366589321</v>
      </c>
      <c r="I3" s="3">
        <f t="shared" si="1"/>
        <v>75082518.337408319</v>
      </c>
    </row>
    <row r="4" spans="2:10">
      <c r="B4" s="2" t="s">
        <v>7</v>
      </c>
      <c r="C4" s="3">
        <v>6000001</v>
      </c>
      <c r="D4" s="4">
        <v>0.1489</v>
      </c>
      <c r="E4" s="5">
        <v>40249</v>
      </c>
      <c r="F4" s="6">
        <v>3.5</v>
      </c>
      <c r="G4" s="6">
        <v>3.4</v>
      </c>
      <c r="H4" s="7">
        <f t="shared" si="0"/>
        <v>-2.8571428571428581E-2</v>
      </c>
      <c r="I4" s="3">
        <f t="shared" si="1"/>
        <v>40295507.051712558</v>
      </c>
    </row>
    <row r="5" spans="2:10">
      <c r="B5" s="2" t="s">
        <v>8</v>
      </c>
      <c r="C5" s="3">
        <v>8951454</v>
      </c>
      <c r="D5" s="4">
        <v>0.3</v>
      </c>
      <c r="E5" s="5">
        <v>40262</v>
      </c>
      <c r="F5" s="6">
        <v>3.39</v>
      </c>
      <c r="G5" s="6">
        <v>3.28</v>
      </c>
      <c r="H5" s="7">
        <f t="shared" si="0"/>
        <v>-3.2448377581121068E-2</v>
      </c>
      <c r="I5" s="3">
        <f t="shared" si="1"/>
        <v>29838180</v>
      </c>
    </row>
    <row r="6" spans="2:10">
      <c r="B6" s="2" t="s">
        <v>9</v>
      </c>
      <c r="C6" s="3">
        <v>3702720</v>
      </c>
      <c r="D6" s="4">
        <v>0.13</v>
      </c>
      <c r="E6" s="5">
        <v>40336</v>
      </c>
      <c r="F6" s="6">
        <v>4.0599999999999996</v>
      </c>
      <c r="G6" s="6">
        <v>3.85</v>
      </c>
      <c r="H6" s="7">
        <f t="shared" si="0"/>
        <v>-5.1724137931034364E-2</v>
      </c>
      <c r="I6" s="3">
        <f t="shared" si="1"/>
        <v>28482461.538461536</v>
      </c>
      <c r="J6" s="3">
        <f>+C6*0.291</f>
        <v>1077491.52</v>
      </c>
    </row>
    <row r="7" spans="2:10">
      <c r="B7" s="2" t="s">
        <v>10</v>
      </c>
      <c r="C7" s="3">
        <v>10000241</v>
      </c>
      <c r="D7" s="4">
        <v>0.2223</v>
      </c>
      <c r="E7" s="5">
        <v>40359</v>
      </c>
      <c r="F7" s="6">
        <v>2.78</v>
      </c>
      <c r="G7" s="6">
        <v>2.7</v>
      </c>
      <c r="H7" s="7">
        <f t="shared" si="0"/>
        <v>-2.8776978417266008E-2</v>
      </c>
      <c r="I7" s="3">
        <f t="shared" si="1"/>
        <v>44985339.631129108</v>
      </c>
    </row>
    <row r="8" spans="2:10">
      <c r="B8" s="2" t="s">
        <v>11</v>
      </c>
      <c r="C8" s="3">
        <v>2493750</v>
      </c>
      <c r="D8" s="4">
        <v>0.13500000000000001</v>
      </c>
      <c r="E8" s="5">
        <v>40360</v>
      </c>
      <c r="F8" s="6">
        <v>3.99</v>
      </c>
      <c r="G8" s="6">
        <v>2.6</v>
      </c>
      <c r="H8" s="7">
        <f t="shared" si="0"/>
        <v>-0.34837092731829578</v>
      </c>
      <c r="I8" s="3">
        <f t="shared" si="1"/>
        <v>18472222.22222222</v>
      </c>
    </row>
    <row r="9" spans="2:10">
      <c r="B9" s="2" t="s">
        <v>12</v>
      </c>
      <c r="C9" s="3">
        <f>1382340*2.53</f>
        <v>3497320.1999999997</v>
      </c>
      <c r="D9" s="4">
        <f>+C9/12690227</f>
        <v>0.27559161865268444</v>
      </c>
      <c r="E9" s="5">
        <v>40379</v>
      </c>
      <c r="F9" s="6">
        <v>2.5299999999999998</v>
      </c>
      <c r="G9" s="6">
        <v>3.28</v>
      </c>
      <c r="H9" s="7">
        <f t="shared" si="0"/>
        <v>0.29644268774703564</v>
      </c>
      <c r="I9" s="3">
        <f t="shared" si="1"/>
        <v>12690227</v>
      </c>
      <c r="J9" s="3">
        <f>+$C9*0.2085</f>
        <v>729191.26169999992</v>
      </c>
    </row>
    <row r="10" spans="2:10">
      <c r="B10" s="2" t="s">
        <v>17</v>
      </c>
      <c r="C10" s="3">
        <v>4435854</v>
      </c>
      <c r="D10" s="4">
        <v>0.2621</v>
      </c>
      <c r="E10" s="5">
        <v>40492</v>
      </c>
      <c r="F10" s="6">
        <v>4.66</v>
      </c>
      <c r="G10" s="6">
        <v>4.8899999999999997</v>
      </c>
      <c r="H10" s="7">
        <f t="shared" si="0"/>
        <v>4.9356223175965663E-2</v>
      </c>
      <c r="I10" s="3">
        <f t="shared" si="1"/>
        <v>16924280.808851585</v>
      </c>
    </row>
    <row r="11" spans="2:10">
      <c r="B11" s="2" t="s">
        <v>18</v>
      </c>
      <c r="C11" s="3">
        <f>938185*2.72</f>
        <v>2551863.2000000002</v>
      </c>
      <c r="D11" s="4">
        <v>0.13639999999999999</v>
      </c>
      <c r="E11" s="5">
        <v>40513</v>
      </c>
      <c r="F11" s="6">
        <v>2.72</v>
      </c>
      <c r="G11" s="10"/>
      <c r="I11" s="3">
        <v>18708663.199999999</v>
      </c>
      <c r="J11" s="3">
        <f>+C11*0.1441</f>
        <v>367723.48712000006</v>
      </c>
    </row>
    <row r="12" spans="2:10">
      <c r="B12" s="2" t="s">
        <v>19</v>
      </c>
      <c r="C12" s="3">
        <v>0</v>
      </c>
      <c r="E12" s="5">
        <v>40527</v>
      </c>
      <c r="F12" s="6">
        <v>1.1000000000000001</v>
      </c>
      <c r="G12" s="10"/>
      <c r="I12" s="3">
        <f>9258000*1.1</f>
        <v>10183800</v>
      </c>
    </row>
    <row r="13" spans="2:10">
      <c r="B13" s="2" t="s">
        <v>20</v>
      </c>
      <c r="C13" s="3">
        <f>795500*2.8</f>
        <v>2227400</v>
      </c>
      <c r="D13" s="4">
        <v>0.12039999999999999</v>
      </c>
      <c r="E13" s="5">
        <v>40542</v>
      </c>
      <c r="F13" s="6">
        <v>2.8</v>
      </c>
      <c r="G13" s="10"/>
      <c r="I13" s="3">
        <v>18498032</v>
      </c>
    </row>
    <row r="19" spans="2:11" ht="63.75" customHeight="1">
      <c r="B19" s="1" t="s">
        <v>0</v>
      </c>
      <c r="C19" s="1" t="s">
        <v>1</v>
      </c>
      <c r="D19" s="1" t="s">
        <v>2</v>
      </c>
      <c r="E19" s="1" t="s">
        <v>3</v>
      </c>
      <c r="F19" s="1" t="s">
        <v>4</v>
      </c>
      <c r="G19" s="1" t="s">
        <v>21</v>
      </c>
      <c r="H19" s="1" t="s">
        <v>14</v>
      </c>
      <c r="I19" s="1" t="s">
        <v>15</v>
      </c>
      <c r="J19" s="1" t="s">
        <v>16</v>
      </c>
      <c r="K19" s="1" t="s">
        <v>22</v>
      </c>
    </row>
    <row r="20" spans="2:11">
      <c r="B20" s="2" t="s">
        <v>12</v>
      </c>
      <c r="C20" s="3">
        <f>1382340*2.53</f>
        <v>3497320.1999999997</v>
      </c>
      <c r="D20" s="4">
        <f>+C20/12690227</f>
        <v>0.27559161865268444</v>
      </c>
      <c r="E20" s="5">
        <v>40379</v>
      </c>
      <c r="F20" s="6">
        <v>2.5299999999999998</v>
      </c>
      <c r="G20" s="6">
        <v>3.15</v>
      </c>
      <c r="H20" s="7">
        <f t="shared" ref="H20:H31" si="2">+(G20/F20)-1</f>
        <v>0.24505928853754955</v>
      </c>
      <c r="I20" s="3">
        <f>+C20/D20</f>
        <v>12690227</v>
      </c>
      <c r="J20" s="3">
        <f>+$C20*0.2085</f>
        <v>729191.26169999992</v>
      </c>
      <c r="K20" s="8">
        <f>+J20/C20</f>
        <v>0.20849999999999999</v>
      </c>
    </row>
    <row r="21" spans="2:11">
      <c r="B21" s="2" t="s">
        <v>18</v>
      </c>
      <c r="C21" s="3">
        <f>938185*2.72</f>
        <v>2551863.2000000002</v>
      </c>
      <c r="D21" s="4">
        <v>0.13639999999999999</v>
      </c>
      <c r="E21" s="5">
        <v>40513</v>
      </c>
      <c r="F21" s="6">
        <v>2.72</v>
      </c>
      <c r="G21" s="6">
        <v>2.9</v>
      </c>
      <c r="H21" s="7">
        <f t="shared" si="2"/>
        <v>6.6176470588235281E-2</v>
      </c>
      <c r="I21" s="3">
        <v>18708663.199999999</v>
      </c>
      <c r="J21" s="3">
        <f>+C21*0.1441</f>
        <v>367723.48712000006</v>
      </c>
      <c r="K21" s="8">
        <f>+J21/C21</f>
        <v>0.14410000000000001</v>
      </c>
    </row>
    <row r="22" spans="2:11">
      <c r="B22" s="2" t="s">
        <v>10</v>
      </c>
      <c r="C22" s="3">
        <v>10000241</v>
      </c>
      <c r="D22" s="4">
        <v>0.2223</v>
      </c>
      <c r="E22" s="5">
        <v>40359</v>
      </c>
      <c r="F22" s="6">
        <v>2.78</v>
      </c>
      <c r="G22" s="6">
        <v>2.68</v>
      </c>
      <c r="H22" s="7">
        <f t="shared" si="2"/>
        <v>-3.5971223021582621E-2</v>
      </c>
      <c r="I22" s="3">
        <f>+C22/D22</f>
        <v>44985339.631129108</v>
      </c>
      <c r="K22" s="9"/>
    </row>
    <row r="23" spans="2:11">
      <c r="B23" s="2" t="s">
        <v>20</v>
      </c>
      <c r="C23" s="3">
        <f>795500*2.8</f>
        <v>2227400</v>
      </c>
      <c r="D23" s="4">
        <v>0.12039999999999999</v>
      </c>
      <c r="E23" s="5">
        <v>40542</v>
      </c>
      <c r="F23" s="6">
        <v>2.8</v>
      </c>
      <c r="G23" s="6">
        <v>2.85</v>
      </c>
      <c r="H23" s="7">
        <f t="shared" si="2"/>
        <v>1.7857142857143016E-2</v>
      </c>
      <c r="I23" s="3">
        <v>18498032</v>
      </c>
      <c r="K23" s="9"/>
    </row>
    <row r="24" spans="2:11">
      <c r="B24" s="2" t="s">
        <v>19</v>
      </c>
      <c r="C24" s="3">
        <v>0</v>
      </c>
      <c r="E24" s="5">
        <v>40527</v>
      </c>
      <c r="F24" s="6">
        <v>1.1000000000000001</v>
      </c>
      <c r="G24" s="6">
        <v>1.3</v>
      </c>
      <c r="H24" s="7">
        <f t="shared" si="2"/>
        <v>0.18181818181818166</v>
      </c>
      <c r="I24" s="3">
        <f>9258000*1.1</f>
        <v>10183800</v>
      </c>
      <c r="K24" s="9"/>
    </row>
    <row r="25" spans="2:11">
      <c r="B25" s="2" t="s">
        <v>7</v>
      </c>
      <c r="C25" s="3">
        <v>6000001</v>
      </c>
      <c r="D25" s="4">
        <v>0.1489</v>
      </c>
      <c r="E25" s="5">
        <v>40249</v>
      </c>
      <c r="F25" s="6">
        <v>3.5</v>
      </c>
      <c r="G25" s="6">
        <v>3.64</v>
      </c>
      <c r="H25" s="7">
        <f t="shared" si="2"/>
        <v>4.0000000000000036E-2</v>
      </c>
      <c r="I25" s="3">
        <f t="shared" ref="I25:I31" si="3">+C25/D25</f>
        <v>40295507.051712558</v>
      </c>
      <c r="K25" s="9"/>
    </row>
    <row r="26" spans="2:11">
      <c r="B26" s="2" t="s">
        <v>6</v>
      </c>
      <c r="C26" s="3">
        <v>12283500</v>
      </c>
      <c r="D26" s="4">
        <v>0.1636</v>
      </c>
      <c r="E26" s="5">
        <v>40148</v>
      </c>
      <c r="F26" s="6">
        <v>4.3099999999999996</v>
      </c>
      <c r="G26" s="6">
        <v>2.2599999999999998</v>
      </c>
      <c r="H26" s="7">
        <f t="shared" si="2"/>
        <v>-0.47563805104408352</v>
      </c>
      <c r="I26" s="3">
        <f t="shared" si="3"/>
        <v>75082518.337408319</v>
      </c>
      <c r="K26" s="9"/>
    </row>
    <row r="27" spans="2:11">
      <c r="B27" s="2" t="s">
        <v>8</v>
      </c>
      <c r="C27" s="3">
        <v>8951454</v>
      </c>
      <c r="D27" s="4">
        <v>0.3</v>
      </c>
      <c r="E27" s="5">
        <v>40262</v>
      </c>
      <c r="F27" s="6">
        <v>3.39</v>
      </c>
      <c r="G27" s="6">
        <v>3.2</v>
      </c>
      <c r="H27" s="7">
        <f t="shared" si="2"/>
        <v>-5.6047197640118007E-2</v>
      </c>
      <c r="I27" s="3">
        <f t="shared" si="3"/>
        <v>29838180</v>
      </c>
      <c r="K27" s="9"/>
    </row>
    <row r="28" spans="2:11">
      <c r="B28" s="2" t="s">
        <v>9</v>
      </c>
      <c r="C28" s="3">
        <v>3702720</v>
      </c>
      <c r="D28" s="4">
        <v>0.13</v>
      </c>
      <c r="E28" s="5">
        <v>40336</v>
      </c>
      <c r="F28" s="6">
        <v>4.0599999999999996</v>
      </c>
      <c r="G28" s="6">
        <v>3.81</v>
      </c>
      <c r="H28" s="7">
        <f t="shared" si="2"/>
        <v>-6.1576354679802825E-2</v>
      </c>
      <c r="I28" s="3">
        <f t="shared" si="3"/>
        <v>28482461.538461536</v>
      </c>
      <c r="J28" s="3">
        <f>+C28*0.291</f>
        <v>1077491.52</v>
      </c>
      <c r="K28" s="8">
        <f>+J28/C28</f>
        <v>0.29099999999999998</v>
      </c>
    </row>
    <row r="29" spans="2:11">
      <c r="B29" s="2" t="s">
        <v>11</v>
      </c>
      <c r="C29" s="3">
        <v>2493750</v>
      </c>
      <c r="D29" s="4">
        <v>0.13500000000000001</v>
      </c>
      <c r="E29" s="5">
        <v>40360</v>
      </c>
      <c r="F29" s="6">
        <v>3.99</v>
      </c>
      <c r="G29" s="6">
        <v>3.2</v>
      </c>
      <c r="H29" s="7">
        <f t="shared" si="2"/>
        <v>-0.19799498746867172</v>
      </c>
      <c r="I29" s="3">
        <f t="shared" si="3"/>
        <v>18472222.22222222</v>
      </c>
      <c r="K29" s="9"/>
    </row>
    <row r="30" spans="2:11">
      <c r="B30" s="2" t="s">
        <v>17</v>
      </c>
      <c r="C30" s="3">
        <v>4435854</v>
      </c>
      <c r="D30" s="4">
        <v>0.2621</v>
      </c>
      <c r="E30" s="5">
        <v>40492</v>
      </c>
      <c r="F30" s="6">
        <v>4.66</v>
      </c>
      <c r="G30" s="6">
        <v>4.7</v>
      </c>
      <c r="H30" s="7">
        <f t="shared" si="2"/>
        <v>8.5836909871244149E-3</v>
      </c>
      <c r="I30" s="3">
        <f t="shared" si="3"/>
        <v>16924280.808851585</v>
      </c>
      <c r="K30" s="9"/>
    </row>
    <row r="31" spans="2:11">
      <c r="B31" s="2" t="s">
        <v>5</v>
      </c>
      <c r="C31" s="3">
        <v>7027200</v>
      </c>
      <c r="D31" s="4">
        <v>0.14990000000000001</v>
      </c>
      <c r="E31" s="5">
        <v>40009</v>
      </c>
      <c r="F31" s="6">
        <v>1.92</v>
      </c>
      <c r="G31" s="6">
        <v>0.93</v>
      </c>
      <c r="H31" s="7">
        <f t="shared" si="2"/>
        <v>-0.515625</v>
      </c>
      <c r="I31" s="3">
        <f t="shared" si="3"/>
        <v>46879252.835223481</v>
      </c>
      <c r="K31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Colocaciones</vt:lpstr>
      <vt:lpstr>Hoja2</vt:lpstr>
    </vt:vector>
  </TitlesOfParts>
  <Company>Windows uE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WinuE</cp:lastModifiedBy>
  <dcterms:created xsi:type="dcterms:W3CDTF">2011-01-21T12:05:02Z</dcterms:created>
  <dcterms:modified xsi:type="dcterms:W3CDTF">2011-01-21T12:42:22Z</dcterms:modified>
</cp:coreProperties>
</file>